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redit &amp; Operational Risk\Authorised-Risk\Capacity Calculators\Draft\"/>
    </mc:Choice>
  </mc:AlternateContent>
  <xr:revisionPtr revIDLastSave="0" documentId="13_ncr:1_{4F66B94B-6467-4F5C-8A28-BC5DD1F9776B}" xr6:coauthVersionLast="41" xr6:coauthVersionMax="41" xr10:uidLastSave="{00000000-0000-0000-0000-000000000000}"/>
  <bookViews>
    <workbookView xWindow="3165" yWindow="2130" windowWidth="21600" windowHeight="11385" xr2:uid="{00000000-000D-0000-FFFF-FFFF00000000}"/>
  </bookViews>
  <sheets>
    <sheet name="Family Pledge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F6" i="1"/>
  <c r="C7" i="1"/>
  <c r="C8" i="1" s="1"/>
  <c r="F8" i="1" s="1"/>
  <c r="C18" i="1" l="1"/>
  <c r="F14" i="1" l="1"/>
  <c r="C16" i="1"/>
  <c r="C14" i="1"/>
  <c r="F13" i="1" l="1"/>
</calcChain>
</file>

<file path=xl/sharedStrings.xml><?xml version="1.0" encoding="utf-8"?>
<sst xmlns="http://schemas.openxmlformats.org/spreadsheetml/2006/main" count="29" uniqueCount="27">
  <si>
    <t>Purchase Security Value</t>
  </si>
  <si>
    <t>Loan Amount Sought</t>
  </si>
  <si>
    <t>Comments</t>
  </si>
  <si>
    <t>Lower of PP or Val</t>
  </si>
  <si>
    <t>Pledge Security Value</t>
  </si>
  <si>
    <t>Actual Total LVR</t>
  </si>
  <si>
    <t>Actual Pledge LVR</t>
  </si>
  <si>
    <t>Pass/Fail</t>
  </si>
  <si>
    <t>Max 105% LVR</t>
  </si>
  <si>
    <t>Less PP x 80%</t>
  </si>
  <si>
    <r>
      <t xml:space="preserve">Complete all </t>
    </r>
    <r>
      <rPr>
        <b/>
        <sz val="1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Cells</t>
    </r>
  </si>
  <si>
    <t>Maximum Pledge Amount</t>
  </si>
  <si>
    <t>Pledge Security Value x 50%</t>
  </si>
  <si>
    <t>Pledge Security Value x 70%</t>
  </si>
  <si>
    <t>Guarantor(s)</t>
  </si>
  <si>
    <t>Loan Details</t>
  </si>
  <si>
    <t>Total commitments by Guarantor(s)</t>
  </si>
  <si>
    <t>Total Debts R/1/M against Pledge Security</t>
  </si>
  <si>
    <t>Maximum Total Committments Amount</t>
  </si>
  <si>
    <t>AMOUNT PLEDGED</t>
  </si>
  <si>
    <t>Required Pledge Amount</t>
  </si>
  <si>
    <t>Total Commitments (Pledge Amt)</t>
  </si>
  <si>
    <t>Version 2019.1</t>
  </si>
  <si>
    <t>Existing/Refinanced by GBL</t>
  </si>
  <si>
    <t>Including 80% LVR factor</t>
  </si>
  <si>
    <t>LVR against purchase property</t>
  </si>
  <si>
    <t>LVR against purchase property plus pledged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</si>
</sst>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44" fontId="0" fillId="0" borderId="0" xfId="1" applyFont="1" applyBorder="1" applyProtection="1">
      <protection hidden="1"/>
    </xf>
    <xf numFmtId="0" fontId="2" fillId="3" borderId="1" xfId="0" applyFont="1" applyFill="1" applyBorder="1" applyProtection="1">
      <protection hidden="1"/>
    </xf>
    <xf numFmtId="44" fontId="0" fillId="0" borderId="1" xfId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44" fontId="0" fillId="0" borderId="1" xfId="0" applyNumberFormat="1" applyBorder="1" applyProtection="1">
      <protection hidden="1"/>
    </xf>
    <xf numFmtId="44" fontId="0" fillId="0" borderId="0" xfId="0" applyNumberFormat="1" applyBorder="1" applyProtection="1">
      <protection hidden="1"/>
    </xf>
    <xf numFmtId="44" fontId="0" fillId="0" borderId="0" xfId="1" applyFont="1" applyProtection="1">
      <protection hidden="1"/>
    </xf>
    <xf numFmtId="44" fontId="0" fillId="0" borderId="0" xfId="1" applyFont="1" applyBorder="1" applyAlignment="1" applyProtection="1">
      <protection hidden="1"/>
    </xf>
    <xf numFmtId="44" fontId="0" fillId="0" borderId="1" xfId="1" applyFont="1" applyBorder="1" applyProtection="1">
      <protection hidden="1"/>
    </xf>
    <xf numFmtId="44" fontId="2" fillId="3" borderId="1" xfId="1" applyFont="1" applyFill="1" applyBorder="1" applyProtection="1">
      <protection hidden="1"/>
    </xf>
    <xf numFmtId="10" fontId="0" fillId="3" borderId="1" xfId="2" applyNumberFormat="1" applyFont="1" applyFill="1" applyBorder="1" applyProtection="1">
      <protection hidden="1"/>
    </xf>
    <xf numFmtId="44" fontId="0" fillId="0" borderId="0" xfId="1" applyFont="1" applyAlignment="1" applyProtection="1">
      <protection hidden="1"/>
    </xf>
    <xf numFmtId="44" fontId="0" fillId="0" borderId="0" xfId="0" applyNumberFormat="1" applyProtection="1">
      <protection hidden="1"/>
    </xf>
    <xf numFmtId="44" fontId="0" fillId="0" borderId="0" xfId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44" fontId="0" fillId="2" borderId="1" xfId="1" applyFont="1" applyFill="1" applyBorder="1" applyProtection="1">
      <protection locked="0"/>
    </xf>
    <xf numFmtId="0" fontId="5" fillId="0" borderId="0" xfId="0" applyFont="1" applyProtection="1">
      <protection hidden="1"/>
    </xf>
    <xf numFmtId="44" fontId="0" fillId="0" borderId="1" xfId="0" applyNumberFormat="1" applyFill="1" applyBorder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Border="1" applyProtection="1">
      <protection hidden="1"/>
    </xf>
    <xf numFmtId="44" fontId="0" fillId="4" borderId="1" xfId="1" applyFont="1" applyFill="1" applyBorder="1" applyAlignment="1" applyProtection="1">
      <alignment vertical="center"/>
    </xf>
    <xf numFmtId="17" fontId="0" fillId="0" borderId="0" xfId="0" applyNumberFormat="1" applyProtection="1">
      <protection hidden="1"/>
    </xf>
    <xf numFmtId="0" fontId="2" fillId="3" borderId="2" xfId="0" applyFont="1" applyFill="1" applyBorder="1" applyAlignment="1" applyProtection="1">
      <alignment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7"/>
  <sheetViews>
    <sheetView tabSelected="1" workbookViewId="0">
      <selection activeCell="C15" sqref="C15"/>
    </sheetView>
  </sheetViews>
  <sheetFormatPr defaultColWidth="0" defaultRowHeight="15" zeroHeight="1" x14ac:dyDescent="0.25"/>
  <cols>
    <col min="1" max="1" width="2.7109375" style="2" customWidth="1"/>
    <col min="2" max="2" width="39.140625" style="2" bestFit="1" customWidth="1"/>
    <col min="3" max="3" width="14.5703125" style="2" customWidth="1"/>
    <col min="4" max="4" width="39.28515625" style="2" customWidth="1"/>
    <col min="5" max="5" width="28.140625" style="2" bestFit="1" customWidth="1"/>
    <col min="6" max="6" width="11.5703125" style="2" bestFit="1" customWidth="1"/>
    <col min="7" max="7" width="36.140625" style="2" bestFit="1" customWidth="1"/>
    <col min="8" max="8" width="9.140625" style="2" hidden="1" customWidth="1"/>
    <col min="9" max="9" width="11.7109375" style="2" hidden="1" customWidth="1"/>
    <col min="10" max="10" width="9.140625" style="2" hidden="1" customWidth="1"/>
    <col min="11" max="11" width="11.7109375" style="2" hidden="1" customWidth="1"/>
    <col min="12" max="16384" width="9.140625" style="2" hidden="1"/>
  </cols>
  <sheetData>
    <row r="1" spans="1:7" x14ac:dyDescent="0.25">
      <c r="A1" s="22"/>
      <c r="B1" s="1" t="s">
        <v>10</v>
      </c>
    </row>
    <row r="2" spans="1:7" x14ac:dyDescent="0.25">
      <c r="A2" s="22"/>
    </row>
    <row r="3" spans="1:7" ht="15.75" x14ac:dyDescent="0.25">
      <c r="A3" s="22"/>
      <c r="B3" s="24" t="s">
        <v>15</v>
      </c>
      <c r="D3" s="3" t="s">
        <v>2</v>
      </c>
    </row>
    <row r="4" spans="1:7" ht="5.25" customHeight="1" x14ac:dyDescent="0.25">
      <c r="A4" s="22"/>
      <c r="D4" s="3"/>
    </row>
    <row r="5" spans="1:7" x14ac:dyDescent="0.25">
      <c r="A5" s="22"/>
      <c r="B5" s="4" t="s">
        <v>0</v>
      </c>
      <c r="C5" s="21"/>
      <c r="D5" s="5"/>
    </row>
    <row r="6" spans="1:7" x14ac:dyDescent="0.25">
      <c r="A6" s="22"/>
      <c r="B6" s="4" t="s">
        <v>1</v>
      </c>
      <c r="C6" s="21"/>
      <c r="D6" s="5" t="s">
        <v>8</v>
      </c>
      <c r="E6" s="6" t="s">
        <v>25</v>
      </c>
      <c r="F6" s="16" t="e">
        <f>C6/C5</f>
        <v>#DIV/0!</v>
      </c>
      <c r="G6" s="2" t="s">
        <v>7</v>
      </c>
    </row>
    <row r="7" spans="1:7" x14ac:dyDescent="0.25">
      <c r="A7" s="22"/>
      <c r="B7" s="4" t="s">
        <v>9</v>
      </c>
      <c r="C7" s="7">
        <f>C5*80%</f>
        <v>0</v>
      </c>
      <c r="D7" s="5"/>
      <c r="E7" s="8"/>
      <c r="F7" s="9"/>
    </row>
    <row r="8" spans="1:7" ht="30" x14ac:dyDescent="0.25">
      <c r="A8" s="22"/>
      <c r="B8" s="4" t="s">
        <v>20</v>
      </c>
      <c r="C8" s="10">
        <f>(C6-C7)/0.8</f>
        <v>0</v>
      </c>
      <c r="D8" s="11" t="s">
        <v>24</v>
      </c>
      <c r="E8" s="30" t="s">
        <v>26</v>
      </c>
      <c r="F8" s="16" t="e">
        <f>C6/(C5+C8)</f>
        <v>#DIV/0!</v>
      </c>
    </row>
    <row r="9" spans="1:7" x14ac:dyDescent="0.25">
      <c r="A9" s="22"/>
      <c r="C9" s="12"/>
    </row>
    <row r="10" spans="1:7" ht="15.75" x14ac:dyDescent="0.25">
      <c r="A10" s="22"/>
      <c r="B10" s="24" t="s">
        <v>14</v>
      </c>
      <c r="C10" s="12"/>
      <c r="D10" s="12"/>
    </row>
    <row r="11" spans="1:7" ht="5.25" customHeight="1" x14ac:dyDescent="0.25">
      <c r="A11" s="22"/>
      <c r="B11" s="24"/>
      <c r="C11" s="12"/>
      <c r="D11" s="12"/>
    </row>
    <row r="12" spans="1:7" x14ac:dyDescent="0.25">
      <c r="A12" s="22"/>
      <c r="B12" s="4" t="s">
        <v>4</v>
      </c>
      <c r="C12" s="21"/>
      <c r="D12" s="13" t="s">
        <v>3</v>
      </c>
    </row>
    <row r="13" spans="1:7" x14ac:dyDescent="0.25">
      <c r="A13" s="22"/>
      <c r="B13" s="4" t="s">
        <v>18</v>
      </c>
      <c r="C13" s="14">
        <f>C12*70%</f>
        <v>0</v>
      </c>
      <c r="D13" s="13" t="s">
        <v>13</v>
      </c>
      <c r="E13" s="15" t="s">
        <v>5</v>
      </c>
      <c r="F13" s="16" t="e">
        <f>C16/C12</f>
        <v>#DIV/0!</v>
      </c>
      <c r="G13" s="2" t="s">
        <v>7</v>
      </c>
    </row>
    <row r="14" spans="1:7" x14ac:dyDescent="0.25">
      <c r="A14" s="22"/>
      <c r="B14" s="4" t="s">
        <v>11</v>
      </c>
      <c r="C14" s="10">
        <f>C12*50%</f>
        <v>0</v>
      </c>
      <c r="D14" s="13" t="s">
        <v>12</v>
      </c>
      <c r="E14" s="15" t="s">
        <v>6</v>
      </c>
      <c r="F14" s="16" t="e">
        <f>C18/C12</f>
        <v>#DIV/0!</v>
      </c>
      <c r="G14" s="2" t="s">
        <v>7</v>
      </c>
    </row>
    <row r="15" spans="1:7" x14ac:dyDescent="0.25">
      <c r="A15" s="22"/>
      <c r="B15" s="4" t="s">
        <v>17</v>
      </c>
      <c r="C15" s="21"/>
      <c r="D15" s="17" t="s">
        <v>23</v>
      </c>
    </row>
    <row r="16" spans="1:7" x14ac:dyDescent="0.25">
      <c r="A16" s="22"/>
      <c r="B16" s="4" t="s">
        <v>21</v>
      </c>
      <c r="C16" s="23">
        <f>C8+C15</f>
        <v>0</v>
      </c>
      <c r="D16" s="19" t="s">
        <v>16</v>
      </c>
      <c r="E16" s="18"/>
      <c r="F16" s="18"/>
    </row>
    <row r="17" spans="1:7" x14ac:dyDescent="0.25">
      <c r="A17" s="22"/>
    </row>
    <row r="18" spans="1:7" ht="18.75" x14ac:dyDescent="0.3">
      <c r="A18" s="22"/>
      <c r="B18" s="20" t="s">
        <v>19</v>
      </c>
      <c r="C18" s="28">
        <f>C8</f>
        <v>0</v>
      </c>
      <c r="D18" s="26"/>
      <c r="E18" s="20"/>
      <c r="F18" s="27"/>
      <c r="G18" s="27"/>
    </row>
    <row r="19" spans="1:7" x14ac:dyDescent="0.25">
      <c r="A19" s="22"/>
      <c r="E19" s="25"/>
      <c r="F19" s="5"/>
      <c r="G19" s="27"/>
    </row>
    <row r="20" spans="1:7" x14ac:dyDescent="0.25"/>
    <row r="21" spans="1:7" x14ac:dyDescent="0.25">
      <c r="B21" s="2" t="s">
        <v>22</v>
      </c>
      <c r="C21" s="29">
        <v>43739</v>
      </c>
    </row>
    <row r="22" spans="1:7" hidden="1" x14ac:dyDescent="0.25"/>
    <row r="23" spans="1:7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conditionalFormatting sqref="C6">
    <cfRule type="expression" dxfId="5" priority="6">
      <formula>C6&gt;C5*1.05</formula>
    </cfRule>
  </conditionalFormatting>
  <conditionalFormatting sqref="C16">
    <cfRule type="expression" dxfId="4" priority="5">
      <formula>$C$16&gt;$C$13</formula>
    </cfRule>
  </conditionalFormatting>
  <conditionalFormatting sqref="C18">
    <cfRule type="expression" dxfId="3" priority="4">
      <formula>$C$18&lt;$C$8</formula>
    </cfRule>
  </conditionalFormatting>
  <conditionalFormatting sqref="F6">
    <cfRule type="expression" dxfId="2" priority="3">
      <formula>F6&gt;1.05</formula>
    </cfRule>
  </conditionalFormatting>
  <conditionalFormatting sqref="F13">
    <cfRule type="expression" dxfId="1" priority="2">
      <formula>F13&gt;0.7</formula>
    </cfRule>
  </conditionalFormatting>
  <conditionalFormatting sqref="F14">
    <cfRule type="expression" dxfId="0" priority="1">
      <formula>F14&gt;0.5</formula>
    </cfRule>
  </conditionalFormatting>
  <pageMargins left="0.23622047244094491" right="0.31496062992125984" top="0.74803149606299213" bottom="0.74803149606299213" header="0.31496062992125984" footer="0.31496062992125984"/>
  <pageSetup paperSize="9" scale="83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77F3C321FF543B56F6973C66221BF" ma:contentTypeVersion="18" ma:contentTypeDescription="Create a new document." ma:contentTypeScope="" ma:versionID="1065f205a4f4fdf86a8cba020ef277ad">
  <xsd:schema xmlns:xsd="http://www.w3.org/2001/XMLSchema" xmlns:xs="http://www.w3.org/2001/XMLSchema" xmlns:p="http://schemas.microsoft.com/office/2006/metadata/properties" xmlns:ns2="f458e40f-b8f8-4120-9669-272a45e6d5a0" xmlns:ns3="13bc80a3-90d8-483d-b3bb-b8b7e257bfcc" targetNamespace="http://schemas.microsoft.com/office/2006/metadata/properties" ma:root="true" ma:fieldsID="ec0dee569af538bfed66624e2410061b" ns2:_="" ns3:_="">
    <xsd:import namespace="f458e40f-b8f8-4120-9669-272a45e6d5a0"/>
    <xsd:import namespace="13bc80a3-90d8-483d-b3bb-b8b7e257b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8e40f-b8f8-4120-9669-272a45e6d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0" nillable="true" ma:displayName="Notes" ma:description="This version was sent to Genworth on 19.11.21 and supersedes the 'Copy of Inventory Register Lender Partners Oct 2021 - FInal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499a68-5eaa-4e97-8d0a-ae0b09134e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c80a3-90d8-483d-b3bb-b8b7e257b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f17ac5-34fd-4b9d-ba96-1d519c3a6fa5}" ma:internalName="TaxCatchAll" ma:showField="CatchAllData" ma:web="13bc80a3-90d8-483d-b3bb-b8b7e257b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58e40f-b8f8-4120-9669-272a45e6d5a0">
      <Terms xmlns="http://schemas.microsoft.com/office/infopath/2007/PartnerControls"/>
    </lcf76f155ced4ddcb4097134ff3c332f>
    <Notes xmlns="f458e40f-b8f8-4120-9669-272a45e6d5a0" xsi:nil="true"/>
    <TaxCatchAll xmlns="13bc80a3-90d8-483d-b3bb-b8b7e257bfcc" xsi:nil="true"/>
  </documentManagement>
</p:properties>
</file>

<file path=customXml/itemProps1.xml><?xml version="1.0" encoding="utf-8"?>
<ds:datastoreItem xmlns:ds="http://schemas.openxmlformats.org/officeDocument/2006/customXml" ds:itemID="{02123686-B8C5-4ED1-AFC7-D9B0E7140783}"/>
</file>

<file path=customXml/itemProps2.xml><?xml version="1.0" encoding="utf-8"?>
<ds:datastoreItem xmlns:ds="http://schemas.openxmlformats.org/officeDocument/2006/customXml" ds:itemID="{1EA65BF2-382D-40CA-B641-F654A4C9E840}"/>
</file>

<file path=customXml/itemProps3.xml><?xml version="1.0" encoding="utf-8"?>
<ds:datastoreItem xmlns:ds="http://schemas.openxmlformats.org/officeDocument/2006/customXml" ds:itemID="{3B72A3A5-8E70-4001-97EA-30DAABC7C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Pledge Calc</vt:lpstr>
    </vt:vector>
  </TitlesOfParts>
  <Company>Gateway Credit Union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englishg</dc:creator>
  <cp:lastModifiedBy>Jack Czechowski</cp:lastModifiedBy>
  <cp:lastPrinted>2015-03-20T00:04:32Z</cp:lastPrinted>
  <dcterms:created xsi:type="dcterms:W3CDTF">2011-06-06T07:45:25Z</dcterms:created>
  <dcterms:modified xsi:type="dcterms:W3CDTF">2019-10-10T21:58:16Z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0x0101001A077F3C321FF543B56F6973C66221BF</vt:lpwstr>
  </property>
</Properties>
</file>